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.40\Paris\01 - DOSSIERS CLIENTS\02-LANCEE\CPAM\5676 - CPAM BUSSY SAINT GEORGES\06 PRO DCE\Ind2\"/>
    </mc:Choice>
  </mc:AlternateContent>
  <xr:revisionPtr revIDLastSave="0" documentId="13_ncr:1_{C31B18CF-02BF-4687-859F-C1C6C26F1D1D}" xr6:coauthVersionLast="47" xr6:coauthVersionMax="47" xr10:uidLastSave="{00000000-0000-0000-0000-000000000000}"/>
  <bookViews>
    <workbookView xWindow="-23148" yWindow="-108" windowWidth="23256" windowHeight="12456" xr2:uid="{5DB9CCFB-8724-4CA3-A6F1-FE12AF6DA509}"/>
  </bookViews>
  <sheets>
    <sheet name="DPG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2" l="1"/>
  <c r="F52" i="2"/>
  <c r="F53" i="2"/>
  <c r="F54" i="2"/>
  <c r="F55" i="2"/>
  <c r="F17" i="2"/>
  <c r="F50" i="2"/>
  <c r="F47" i="2"/>
  <c r="F49" i="2"/>
  <c r="F44" i="2"/>
  <c r="F45" i="2"/>
  <c r="F40" i="2"/>
  <c r="F34" i="2"/>
  <c r="D28" i="2"/>
  <c r="F28" i="2" s="1"/>
  <c r="F26" i="2"/>
  <c r="F27" i="2"/>
  <c r="F25" i="2"/>
  <c r="F9" i="2"/>
  <c r="F18" i="2"/>
  <c r="F19" i="2"/>
  <c r="F20" i="2"/>
  <c r="F21" i="2"/>
  <c r="D41" i="2"/>
  <c r="F46" i="2"/>
  <c r="F29" i="2" l="1"/>
  <c r="D37" i="2"/>
  <c r="F37" i="2" s="1"/>
  <c r="F33" i="2"/>
  <c r="F43" i="2"/>
  <c r="F41" i="2"/>
  <c r="D48" i="2"/>
  <c r="F48" i="2" s="1"/>
  <c r="F38" i="2"/>
  <c r="F42" i="2"/>
  <c r="F39" i="2"/>
  <c r="F36" i="2"/>
  <c r="F35" i="2"/>
  <c r="F7" i="2"/>
  <c r="F6" i="2"/>
  <c r="F22" i="2" l="1"/>
  <c r="F56" i="2"/>
  <c r="F58" i="2" l="1"/>
  <c r="F59" i="2" s="1"/>
  <c r="F60" i="2" s="1"/>
</calcChain>
</file>

<file path=xl/sharedStrings.xml><?xml version="1.0" encoding="utf-8"?>
<sst xmlns="http://schemas.openxmlformats.org/spreadsheetml/2006/main" count="158" uniqueCount="115">
  <si>
    <t xml:space="preserve">DECOMPOSITION  DU  PRIX  GLOBAL  FORFAITAIRE </t>
  </si>
  <si>
    <t>Article</t>
  </si>
  <si>
    <t>Désignation des ouvrages</t>
  </si>
  <si>
    <t>U</t>
  </si>
  <si>
    <t>Quantité totale</t>
  </si>
  <si>
    <t>Prix        Unitaire</t>
  </si>
  <si>
    <t>Total</t>
  </si>
  <si>
    <t>Ens</t>
  </si>
  <si>
    <t>Protection intérieure</t>
  </si>
  <si>
    <t>u</t>
  </si>
  <si>
    <t>m²</t>
  </si>
  <si>
    <t>TRAVAUX DE DEPOSE</t>
  </si>
  <si>
    <t>ml</t>
  </si>
  <si>
    <t>m3</t>
  </si>
  <si>
    <t>SOUS TOTAL DEPOSE</t>
  </si>
  <si>
    <t>Repli et nettoyage chantier</t>
  </si>
  <si>
    <t>SOUS TOTAL TRAVAUX NEUFS</t>
  </si>
  <si>
    <t>TVA 20,00 %</t>
  </si>
  <si>
    <t>TRAVAUX NEUFS</t>
  </si>
  <si>
    <t>Dossier technique</t>
  </si>
  <si>
    <t>Panneau de chantier</t>
  </si>
  <si>
    <t>CANTONNEMENT</t>
  </si>
  <si>
    <t>Base vie</t>
  </si>
  <si>
    <t>Signalisation sur le chantier</t>
  </si>
  <si>
    <t>Sécurité incendie</t>
  </si>
  <si>
    <t>Cloture de chantier et protection</t>
  </si>
  <si>
    <t>Zone de stockage gravats</t>
  </si>
  <si>
    <t>Branchements des fluides / eau et electricité provisoire de chantier</t>
  </si>
  <si>
    <t>INSTALLLATION DE CHANTIER</t>
  </si>
  <si>
    <t>TRAVAUX PREPARATOIRES</t>
  </si>
  <si>
    <t>Sécurité individuelle</t>
  </si>
  <si>
    <t>Approvisionnement et moyen de levage</t>
  </si>
  <si>
    <t>Sapine d'accès</t>
  </si>
  <si>
    <t>Nettoyage des combles</t>
  </si>
  <si>
    <t>Gravats inertes</t>
  </si>
  <si>
    <t>6.1</t>
  </si>
  <si>
    <t>6.1.1</t>
  </si>
  <si>
    <t>6.1.2</t>
  </si>
  <si>
    <t>6.1.3</t>
  </si>
  <si>
    <t>6.1.4</t>
  </si>
  <si>
    <t>6.1.4.1</t>
  </si>
  <si>
    <t>6.2</t>
  </si>
  <si>
    <t>6.2.1</t>
  </si>
  <si>
    <t>6.2.4</t>
  </si>
  <si>
    <t>6.2.2</t>
  </si>
  <si>
    <t>6.2.3</t>
  </si>
  <si>
    <t>6.2.5</t>
  </si>
  <si>
    <t>6.2.6</t>
  </si>
  <si>
    <t>Bachage journalier</t>
  </si>
  <si>
    <t>6.3</t>
  </si>
  <si>
    <t>6.3.1</t>
  </si>
  <si>
    <t>6.3.2</t>
  </si>
  <si>
    <t>6.3.3</t>
  </si>
  <si>
    <t>6.3.4</t>
  </si>
  <si>
    <t>6.4</t>
  </si>
  <si>
    <t>6.4.1</t>
  </si>
  <si>
    <t>6.4.2</t>
  </si>
  <si>
    <t>6.4.3</t>
  </si>
  <si>
    <t>6.4.6</t>
  </si>
  <si>
    <t>6.4.9</t>
  </si>
  <si>
    <t>6.4.5</t>
  </si>
  <si>
    <t>Faitage à deux pentes y compris closoir ventilé</t>
  </si>
  <si>
    <t>6.4.4</t>
  </si>
  <si>
    <t>6.4.7</t>
  </si>
  <si>
    <t>6.4.8</t>
  </si>
  <si>
    <t>6.4.10</t>
  </si>
  <si>
    <t>6.4.11</t>
  </si>
  <si>
    <t>6.4.12</t>
  </si>
  <si>
    <t>Dépose pour réemploi des descentes d'eaux pluviales</t>
  </si>
  <si>
    <t>Fourniture et pose d'un système de couverture en tôles d'acier nervurées</t>
  </si>
  <si>
    <t>Révision et traitement de la charpente y compris reprise partielle des éléments dégradés</t>
  </si>
  <si>
    <t xml:space="preserve">Fourniture et pose de chatières de ventilation </t>
  </si>
  <si>
    <t>6.4.13</t>
  </si>
  <si>
    <t>6.4.14</t>
  </si>
  <si>
    <t>6.4.15</t>
  </si>
  <si>
    <t>6.4.16</t>
  </si>
  <si>
    <t>6.4.17</t>
  </si>
  <si>
    <t>6.4.18</t>
  </si>
  <si>
    <t xml:space="preserve">Fourniture et pose de ligne de vie </t>
  </si>
  <si>
    <t>6.4.19</t>
  </si>
  <si>
    <t>Fourniture et pose de panneau avertissement</t>
  </si>
  <si>
    <t>6.4.20</t>
  </si>
  <si>
    <t>6.4.21</t>
  </si>
  <si>
    <t>6.5</t>
  </si>
  <si>
    <t>Etat des lieux contradictoires</t>
  </si>
  <si>
    <t>Traitement des traversées de toiture</t>
  </si>
  <si>
    <t>Fourniture et pose d'un velux d'accès type GXL</t>
  </si>
  <si>
    <t>Fourniture et pose de chéneau encaissé</t>
  </si>
  <si>
    <t>Raccordement des naissances</t>
  </si>
  <si>
    <t>Revision et mise en peinture des descentes existantes</t>
  </si>
  <si>
    <t>Fourniture d'une barre d'accroche échelle</t>
  </si>
  <si>
    <t>Isolation des combles en deux couches de laine minérale R=7m²°K/W</t>
  </si>
  <si>
    <t>Création d'un chemin de circulation dans les combles, y compris plateforme de travail et support</t>
  </si>
  <si>
    <t xml:space="preserve">Traitement des bois et habillage de la lucarne </t>
  </si>
  <si>
    <t>Traitement du forget, y compris trappes de visite</t>
  </si>
  <si>
    <r>
      <rPr>
        <b/>
        <sz val="18"/>
        <color rgb="FF0070C0"/>
        <rFont val="Calibri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REFECTION DE LA COUVERTURE                                                                                                                                                            CPAM BUSSY ST GEORGES ( 77600)</t>
    </r>
    <r>
      <rPr>
        <b/>
        <sz val="12"/>
        <color rgb="FF0070C0"/>
        <rFont val="Calibri"/>
        <family val="2"/>
      </rPr>
      <t xml:space="preserve">
</t>
    </r>
    <r>
      <rPr>
        <b/>
        <sz val="12"/>
        <color rgb="FFFF0000"/>
        <rFont val="Calibri"/>
        <family val="2"/>
      </rPr>
      <t>NOTA:</t>
    </r>
    <r>
      <rPr>
        <b/>
        <sz val="12"/>
        <color rgb="FF0070C0"/>
        <rFont val="Calibri"/>
        <family val="2"/>
      </rPr>
      <t xml:space="preserve">
</t>
    </r>
    <r>
      <rPr>
        <b/>
        <sz val="12"/>
        <color rgb="FFFF0000"/>
        <rFont val="Calibri"/>
        <family val="2"/>
      </rPr>
      <t>Les dimensions et quantités sont données à titre indicatif. Il appartient à l'entreprise de les vérifier ou de les modifier si nécessaire. Le titulaire du présent lot sera responsable de ces mesures</t>
    </r>
  </si>
  <si>
    <t>6.4.22</t>
  </si>
  <si>
    <t>Fourniture et pose d'une échelle coulissante 2 plans, y compris supports mural et cadenas</t>
  </si>
  <si>
    <t>Fourniture et pose de gouttières moulurées en zinc, y compris naissances et crapaudines</t>
  </si>
  <si>
    <t>PM</t>
  </si>
  <si>
    <t>6.1.4.1.1</t>
  </si>
  <si>
    <t>6.1.4.1.2</t>
  </si>
  <si>
    <t>6.1.4.1.3</t>
  </si>
  <si>
    <t>6.1.4.1.4</t>
  </si>
  <si>
    <t>6.1.4.1.5</t>
  </si>
  <si>
    <t>Dépose de  la couverture y compris isolant dans les combles</t>
  </si>
  <si>
    <t>Traitement des arêtiers</t>
  </si>
  <si>
    <t>Fourniture et pose de velux de désenfumage, dimension dito existant, y compris reconnexion à l'asservissement</t>
  </si>
  <si>
    <t>Création d'une trappe d'accès dans les combles, y compris chevêtre et crosse de sortie</t>
  </si>
  <si>
    <t>Reprise des maçonneries et mise en peinture</t>
  </si>
  <si>
    <t>MONTANT  TRAVAUX  HT</t>
  </si>
  <si>
    <t>MONTANT  TRAVAUX  TTC</t>
  </si>
  <si>
    <t xml:space="preserve">SOUS TOTAL  INSTALLATION CHANTIER </t>
  </si>
  <si>
    <t>Montage échafaudage de chantier y compris filet et bache</t>
  </si>
  <si>
    <t>A la charge de la MOA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</si>
</sst>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\ _€_-;\-* #,##0.00\ _€_-;_-* &quot;-&quot;??\ _€_-;_-@_-"/>
    <numFmt numFmtId="166" formatCode="_-* #,##0.00\ [$€-40C]_-;\-* #,##0.00\ [$€-40C]_-;_-* &quot;-&quot;??\ [$€-40C]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8"/>
      <name val="Aptos Narrow"/>
      <family val="2"/>
      <scheme val="minor"/>
    </font>
    <font>
      <b/>
      <sz val="12"/>
      <color rgb="FF0070C0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9"/>
      <name val="Calibri"/>
      <family val="2"/>
    </font>
    <font>
      <b/>
      <sz val="18"/>
      <color rgb="FF0070C0"/>
      <name val="Calibri"/>
      <family val="2"/>
    </font>
    <font>
      <b/>
      <sz val="12"/>
      <color rgb="FFFF0000"/>
      <name val="Calibri"/>
      <family val="2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/>
    <xf numFmtId="0" fontId="8" fillId="0" borderId="4" xfId="2" applyFont="1" applyBorder="1" applyAlignment="1">
      <alignment horizontal="center" vertical="center"/>
    </xf>
    <xf numFmtId="0" fontId="8" fillId="0" borderId="5" xfId="2" applyFont="1" applyBorder="1" applyAlignment="1">
      <alignment vertical="center"/>
    </xf>
    <xf numFmtId="0" fontId="8" fillId="0" borderId="5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44" fontId="8" fillId="0" borderId="5" xfId="3" applyNumberFormat="1" applyFont="1" applyBorder="1" applyAlignment="1">
      <alignment horizontal="center" vertical="center" wrapText="1"/>
    </xf>
    <xf numFmtId="44" fontId="8" fillId="0" borderId="6" xfId="3" applyNumberFormat="1" applyFont="1" applyBorder="1" applyAlignment="1">
      <alignment horizontal="center" vertical="center"/>
    </xf>
    <xf numFmtId="0" fontId="8" fillId="3" borderId="7" xfId="0" applyFont="1" applyFill="1" applyBorder="1"/>
    <xf numFmtId="0" fontId="8" fillId="3" borderId="8" xfId="0" applyFont="1" applyFill="1" applyBorder="1" applyAlignment="1">
      <alignment wrapText="1"/>
    </xf>
    <xf numFmtId="0" fontId="8" fillId="3" borderId="8" xfId="0" applyFont="1" applyFill="1" applyBorder="1" applyAlignment="1">
      <alignment horizontal="center"/>
    </xf>
    <xf numFmtId="44" fontId="8" fillId="3" borderId="8" xfId="0" applyNumberFormat="1" applyFont="1" applyFill="1" applyBorder="1" applyAlignment="1">
      <alignment horizontal="center"/>
    </xf>
    <xf numFmtId="44" fontId="8" fillId="3" borderId="9" xfId="0" applyNumberFormat="1" applyFont="1" applyFill="1" applyBorder="1" applyAlignment="1">
      <alignment horizontal="center"/>
    </xf>
    <xf numFmtId="0" fontId="9" fillId="0" borderId="0" xfId="0" applyFont="1"/>
    <xf numFmtId="0" fontId="3" fillId="0" borderId="10" xfId="0" applyFont="1" applyBorder="1"/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/>
    </xf>
    <xf numFmtId="44" fontId="3" fillId="0" borderId="11" xfId="0" applyNumberFormat="1" applyFont="1" applyBorder="1" applyAlignment="1">
      <alignment horizontal="center"/>
    </xf>
    <xf numFmtId="44" fontId="3" fillId="0" borderId="12" xfId="0" applyNumberFormat="1" applyFont="1" applyBorder="1" applyAlignment="1">
      <alignment horizontal="center"/>
    </xf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horizontal="center"/>
    </xf>
    <xf numFmtId="0" fontId="9" fillId="3" borderId="14" xfId="0" applyFont="1" applyFill="1" applyBorder="1" applyAlignment="1">
      <alignment wrapText="1"/>
    </xf>
    <xf numFmtId="0" fontId="3" fillId="3" borderId="14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4" fontId="3" fillId="3" borderId="11" xfId="0" applyNumberFormat="1" applyFont="1" applyFill="1" applyBorder="1" applyAlignment="1">
      <alignment horizontal="center"/>
    </xf>
    <xf numFmtId="44" fontId="3" fillId="3" borderId="12" xfId="0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44" fontId="3" fillId="0" borderId="15" xfId="0" applyNumberFormat="1" applyFont="1" applyBorder="1" applyAlignment="1">
      <alignment horizontal="center"/>
    </xf>
    <xf numFmtId="44" fontId="3" fillId="0" borderId="0" xfId="1" applyFont="1"/>
    <xf numFmtId="0" fontId="3" fillId="0" borderId="16" xfId="0" applyFont="1" applyBorder="1"/>
    <xf numFmtId="0" fontId="9" fillId="0" borderId="17" xfId="0" applyFont="1" applyBorder="1" applyAlignment="1">
      <alignment horizontal="right" wrapText="1"/>
    </xf>
    <xf numFmtId="0" fontId="3" fillId="0" borderId="17" xfId="0" applyFont="1" applyBorder="1" applyAlignment="1">
      <alignment horizontal="center"/>
    </xf>
    <xf numFmtId="44" fontId="3" fillId="0" borderId="17" xfId="0" applyNumberFormat="1" applyFont="1" applyBorder="1" applyAlignment="1">
      <alignment horizontal="center"/>
    </xf>
    <xf numFmtId="44" fontId="9" fillId="4" borderId="18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4" fontId="3" fillId="0" borderId="0" xfId="0" applyNumberFormat="1" applyFont="1" applyAlignment="1">
      <alignment horizontal="center"/>
    </xf>
    <xf numFmtId="44" fontId="9" fillId="0" borderId="0" xfId="0" applyNumberFormat="1" applyFont="1"/>
    <xf numFmtId="0" fontId="9" fillId="3" borderId="8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/>
    </xf>
    <xf numFmtId="44" fontId="3" fillId="3" borderId="8" xfId="0" applyNumberFormat="1" applyFont="1" applyFill="1" applyBorder="1" applyAlignment="1">
      <alignment horizontal="center"/>
    </xf>
    <xf numFmtId="44" fontId="3" fillId="3" borderId="9" xfId="0" applyNumberFormat="1" applyFont="1" applyFill="1" applyBorder="1" applyAlignment="1">
      <alignment horizontal="center"/>
    </xf>
    <xf numFmtId="44" fontId="3" fillId="0" borderId="0" xfId="1" applyFont="1" applyFill="1" applyBorder="1"/>
    <xf numFmtId="0" fontId="3" fillId="0" borderId="15" xfId="0" applyFont="1" applyBorder="1" applyAlignment="1">
      <alignment wrapText="1"/>
    </xf>
    <xf numFmtId="0" fontId="3" fillId="0" borderId="15" xfId="0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0" fontId="3" fillId="3" borderId="16" xfId="0" applyFont="1" applyFill="1" applyBorder="1"/>
    <xf numFmtId="0" fontId="9" fillId="3" borderId="17" xfId="0" applyFont="1" applyFill="1" applyBorder="1" applyAlignment="1">
      <alignment horizontal="right" wrapText="1"/>
    </xf>
    <xf numFmtId="0" fontId="3" fillId="3" borderId="17" xfId="0" applyFont="1" applyFill="1" applyBorder="1" applyAlignment="1">
      <alignment horizontal="center"/>
    </xf>
    <xf numFmtId="44" fontId="3" fillId="3" borderId="17" xfId="0" applyNumberFormat="1" applyFont="1" applyFill="1" applyBorder="1" applyAlignment="1">
      <alignment horizontal="center"/>
    </xf>
    <xf numFmtId="44" fontId="9" fillId="3" borderId="18" xfId="0" applyNumberFormat="1" applyFont="1" applyFill="1" applyBorder="1" applyAlignment="1">
      <alignment horizontal="center"/>
    </xf>
    <xf numFmtId="0" fontId="3" fillId="0" borderId="11" xfId="0" applyFont="1" applyBorder="1"/>
    <xf numFmtId="44" fontId="3" fillId="0" borderId="0" xfId="0" applyNumberFormat="1" applyFont="1"/>
    <xf numFmtId="0" fontId="10" fillId="0" borderId="20" xfId="2" applyFont="1" applyBorder="1"/>
    <xf numFmtId="166" fontId="11" fillId="0" borderId="22" xfId="4" applyNumberFormat="1" applyFont="1" applyFill="1" applyBorder="1"/>
    <xf numFmtId="0" fontId="10" fillId="0" borderId="23" xfId="2" applyFont="1" applyBorder="1"/>
    <xf numFmtId="166" fontId="12" fillId="0" borderId="24" xfId="4" applyNumberFormat="1" applyFont="1" applyFill="1" applyBorder="1"/>
    <xf numFmtId="0" fontId="10" fillId="0" borderId="25" xfId="2" applyFont="1" applyBorder="1"/>
    <xf numFmtId="166" fontId="11" fillId="0" borderId="26" xfId="4" applyNumberFormat="1" applyFont="1" applyFill="1" applyBorder="1"/>
    <xf numFmtId="0" fontId="9" fillId="3" borderId="11" xfId="0" applyFont="1" applyFill="1" applyBorder="1" applyAlignment="1">
      <alignment wrapText="1"/>
    </xf>
    <xf numFmtId="0" fontId="9" fillId="3" borderId="13" xfId="0" applyFont="1" applyFill="1" applyBorder="1"/>
    <xf numFmtId="0" fontId="9" fillId="3" borderId="10" xfId="0" applyFont="1" applyFill="1" applyBorder="1"/>
    <xf numFmtId="0" fontId="3" fillId="0" borderId="10" xfId="0" applyFont="1" applyBorder="1" applyAlignment="1">
      <alignment horizontal="right"/>
    </xf>
    <xf numFmtId="0" fontId="9" fillId="3" borderId="7" xfId="0" applyFont="1" applyFill="1" applyBorder="1"/>
    <xf numFmtId="0" fontId="3" fillId="0" borderId="10" xfId="0" applyFont="1" applyBorder="1" applyAlignment="1">
      <alignment horizontal="left" vertical="center"/>
    </xf>
    <xf numFmtId="0" fontId="11" fillId="0" borderId="21" xfId="2" applyFont="1" applyBorder="1" applyAlignment="1">
      <alignment horizontal="left"/>
    </xf>
    <xf numFmtId="0" fontId="15" fillId="0" borderId="0" xfId="2" applyFont="1" applyAlignment="1">
      <alignment horizontal="left"/>
    </xf>
    <xf numFmtId="0" fontId="11" fillId="0" borderId="19" xfId="2" applyFont="1" applyBorder="1" applyAlignment="1">
      <alignment horizontal="left"/>
    </xf>
    <xf numFmtId="0" fontId="5" fillId="0" borderId="27" xfId="2" applyFont="1" applyBorder="1" applyAlignment="1">
      <alignment horizontal="center" vertical="center" wrapText="1"/>
    </xf>
    <xf numFmtId="0" fontId="5" fillId="0" borderId="28" xfId="2" applyFont="1" applyBorder="1" applyAlignment="1">
      <alignment horizontal="center" vertical="center" wrapText="1"/>
    </xf>
    <xf numFmtId="0" fontId="5" fillId="0" borderId="29" xfId="2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7" fillId="0" borderId="2" xfId="2" applyFont="1" applyBorder="1" applyAlignment="1">
      <alignment vertical="center" wrapText="1"/>
    </xf>
    <xf numFmtId="0" fontId="7" fillId="0" borderId="3" xfId="2" applyFont="1" applyBorder="1" applyAlignment="1">
      <alignment vertical="center" wrapText="1"/>
    </xf>
    <xf numFmtId="44" fontId="3" fillId="0" borderId="30" xfId="0" applyNumberFormat="1" applyFont="1" applyBorder="1" applyAlignment="1">
      <alignment horizontal="center"/>
    </xf>
    <xf numFmtId="44" fontId="3" fillId="0" borderId="29" xfId="0" applyNumberFormat="1" applyFont="1" applyBorder="1" applyAlignment="1">
      <alignment horizontal="center"/>
    </xf>
  </cellXfs>
  <cellStyles count="5">
    <cellStyle name="Euro" xfId="3" xr:uid="{D36895CA-E764-4CB4-A0D1-1AF135D8459C}"/>
    <cellStyle name="Milliers 2" xfId="4" xr:uid="{C9DDC6CB-47BC-4233-AED6-78234906C1A4}"/>
    <cellStyle name="Monétaire" xfId="1" builtinId="4"/>
    <cellStyle name="Normal" xfId="0" builtinId="0"/>
    <cellStyle name="Normal 2" xfId="2" xr:uid="{805C4D50-06FF-4C98-A232-C53FE6C963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93E1C-4133-4F5E-AF24-2FCE2A6C95E8}">
  <sheetPr>
    <tabColor theme="5"/>
  </sheetPr>
  <dimension ref="A1:J60"/>
  <sheetViews>
    <sheetView tabSelected="1" view="pageBreakPreview" zoomScale="85" zoomScaleNormal="85" zoomScaleSheetLayoutView="85" workbookViewId="0">
      <selection activeCell="J17" sqref="J17"/>
    </sheetView>
  </sheetViews>
  <sheetFormatPr baseColWidth="10" defaultRowHeight="14.4" x14ac:dyDescent="0.3"/>
  <cols>
    <col min="1" max="1" width="11.5546875" style="1"/>
    <col min="2" max="2" width="73.44140625" style="34" customWidth="1"/>
    <col min="3" max="3" width="5" style="35" bestFit="1" customWidth="1"/>
    <col min="4" max="4" width="9.5546875" style="35" customWidth="1"/>
    <col min="5" max="5" width="9" style="36" customWidth="1"/>
    <col min="6" max="6" width="13.77734375" style="36" customWidth="1"/>
    <col min="7" max="7" width="24.5546875" style="1" customWidth="1"/>
    <col min="8" max="9" width="12.5546875" style="1" bestFit="1" customWidth="1"/>
    <col min="10" max="10" width="17.77734375" style="1" customWidth="1"/>
    <col min="11" max="16384" width="11.5546875" style="1"/>
  </cols>
  <sheetData>
    <row r="1" spans="1:6" ht="133.19999999999999" customHeight="1" x14ac:dyDescent="0.3">
      <c r="A1" s="68" t="s">
        <v>95</v>
      </c>
      <c r="B1" s="69"/>
      <c r="C1" s="69"/>
      <c r="D1" s="69"/>
      <c r="E1" s="69"/>
      <c r="F1" s="70"/>
    </row>
    <row r="2" spans="1:6" ht="15" thickBot="1" x14ac:dyDescent="0.35">
      <c r="A2" s="71" t="s">
        <v>0</v>
      </c>
      <c r="B2" s="72"/>
      <c r="C2" s="72"/>
      <c r="D2" s="72"/>
      <c r="E2" s="72"/>
      <c r="F2" s="73"/>
    </row>
    <row r="3" spans="1:6" ht="29.4" thickBot="1" x14ac:dyDescent="0.35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  <c r="F3" s="7" t="s">
        <v>6</v>
      </c>
    </row>
    <row r="4" spans="1:6" s="13" customFormat="1" x14ac:dyDescent="0.3">
      <c r="A4" s="8" t="s">
        <v>35</v>
      </c>
      <c r="B4" s="9" t="s">
        <v>29</v>
      </c>
      <c r="C4" s="10"/>
      <c r="D4" s="10"/>
      <c r="E4" s="11"/>
      <c r="F4" s="12"/>
    </row>
    <row r="5" spans="1:6" x14ac:dyDescent="0.3">
      <c r="A5" s="14" t="s">
        <v>36</v>
      </c>
      <c r="B5" s="15" t="s">
        <v>19</v>
      </c>
      <c r="C5" s="16" t="s">
        <v>7</v>
      </c>
      <c r="D5" s="16" t="s">
        <v>99</v>
      </c>
      <c r="E5" s="17"/>
      <c r="F5" s="18"/>
    </row>
    <row r="6" spans="1:6" x14ac:dyDescent="0.3">
      <c r="A6" s="14" t="s">
        <v>37</v>
      </c>
      <c r="B6" s="15" t="s">
        <v>84</v>
      </c>
      <c r="C6" s="16" t="s">
        <v>7</v>
      </c>
      <c r="D6" s="16">
        <v>1</v>
      </c>
      <c r="E6" s="17"/>
      <c r="F6" s="18">
        <f>E6*D6</f>
        <v>0</v>
      </c>
    </row>
    <row r="7" spans="1:6" x14ac:dyDescent="0.3">
      <c r="A7" s="14" t="s">
        <v>38</v>
      </c>
      <c r="B7" s="15" t="s">
        <v>20</v>
      </c>
      <c r="C7" s="16" t="s">
        <v>7</v>
      </c>
      <c r="D7" s="16">
        <v>1</v>
      </c>
      <c r="E7" s="17"/>
      <c r="F7" s="18">
        <f>E7*D7</f>
        <v>0</v>
      </c>
    </row>
    <row r="8" spans="1:6" x14ac:dyDescent="0.3">
      <c r="A8" s="61" t="s">
        <v>39</v>
      </c>
      <c r="B8" s="59" t="s">
        <v>21</v>
      </c>
      <c r="C8" s="23"/>
      <c r="D8" s="23"/>
      <c r="E8" s="24"/>
      <c r="F8" s="25"/>
    </row>
    <row r="9" spans="1:6" x14ac:dyDescent="0.3">
      <c r="A9" s="14" t="s">
        <v>40</v>
      </c>
      <c r="B9" s="15" t="s">
        <v>22</v>
      </c>
      <c r="C9" s="16" t="s">
        <v>7</v>
      </c>
      <c r="D9" s="16">
        <v>1</v>
      </c>
      <c r="E9" s="17"/>
      <c r="F9" s="18">
        <f>D9*E9</f>
        <v>0</v>
      </c>
    </row>
    <row r="10" spans="1:6" x14ac:dyDescent="0.3">
      <c r="A10" s="62" t="s">
        <v>100</v>
      </c>
      <c r="B10" s="15" t="s">
        <v>25</v>
      </c>
      <c r="C10" s="16" t="s">
        <v>7</v>
      </c>
      <c r="D10" s="16" t="s">
        <v>99</v>
      </c>
      <c r="E10" s="17"/>
      <c r="F10" s="18"/>
    </row>
    <row r="11" spans="1:6" x14ac:dyDescent="0.3">
      <c r="A11" s="62" t="s">
        <v>101</v>
      </c>
      <c r="B11" s="15" t="s">
        <v>24</v>
      </c>
      <c r="C11" s="16" t="s">
        <v>7</v>
      </c>
      <c r="D11" s="16" t="s">
        <v>99</v>
      </c>
      <c r="E11" s="17"/>
      <c r="F11" s="18"/>
    </row>
    <row r="12" spans="1:6" x14ac:dyDescent="0.3">
      <c r="A12" s="62" t="s">
        <v>102</v>
      </c>
      <c r="B12" s="19" t="s">
        <v>23</v>
      </c>
      <c r="C12" s="16" t="s">
        <v>7</v>
      </c>
      <c r="D12" s="16" t="s">
        <v>99</v>
      </c>
      <c r="E12" s="17"/>
      <c r="F12" s="18"/>
    </row>
    <row r="13" spans="1:6" x14ac:dyDescent="0.3">
      <c r="A13" s="62" t="s">
        <v>103</v>
      </c>
      <c r="B13" s="19" t="s">
        <v>26</v>
      </c>
      <c r="C13" s="16" t="s">
        <v>7</v>
      </c>
      <c r="D13" s="16" t="s">
        <v>99</v>
      </c>
      <c r="E13" s="17"/>
      <c r="F13" s="18"/>
    </row>
    <row r="14" spans="1:6" x14ac:dyDescent="0.3">
      <c r="A14" s="62" t="s">
        <v>104</v>
      </c>
      <c r="B14" s="15" t="s">
        <v>27</v>
      </c>
      <c r="C14" s="16" t="s">
        <v>7</v>
      </c>
      <c r="D14" s="16" t="s">
        <v>99</v>
      </c>
      <c r="E14" s="74" t="s">
        <v>114</v>
      </c>
      <c r="F14" s="75"/>
    </row>
    <row r="15" spans="1:6" x14ac:dyDescent="0.3">
      <c r="A15" s="60" t="s">
        <v>41</v>
      </c>
      <c r="B15" s="21" t="s">
        <v>28</v>
      </c>
      <c r="C15" s="22"/>
      <c r="D15" s="23"/>
      <c r="E15" s="24"/>
      <c r="F15" s="25"/>
    </row>
    <row r="16" spans="1:6" x14ac:dyDescent="0.3">
      <c r="A16" s="14" t="s">
        <v>42</v>
      </c>
      <c r="B16" s="15" t="s">
        <v>30</v>
      </c>
      <c r="C16" s="16" t="s">
        <v>7</v>
      </c>
      <c r="D16" s="16" t="s">
        <v>99</v>
      </c>
      <c r="E16" s="17"/>
      <c r="F16" s="18"/>
    </row>
    <row r="17" spans="1:10" x14ac:dyDescent="0.3">
      <c r="A17" s="14" t="s">
        <v>44</v>
      </c>
      <c r="B17" s="15" t="s">
        <v>113</v>
      </c>
      <c r="C17" s="16" t="s">
        <v>10</v>
      </c>
      <c r="D17" s="26">
        <v>1396</v>
      </c>
      <c r="E17" s="17"/>
      <c r="F17" s="18">
        <f t="shared" ref="F17:F21" si="0">E17*D17</f>
        <v>0</v>
      </c>
    </row>
    <row r="18" spans="1:10" x14ac:dyDescent="0.3">
      <c r="A18" s="14" t="s">
        <v>45</v>
      </c>
      <c r="B18" s="15" t="s">
        <v>32</v>
      </c>
      <c r="C18" s="16" t="s">
        <v>9</v>
      </c>
      <c r="D18" s="26">
        <v>1</v>
      </c>
      <c r="E18" s="17"/>
      <c r="F18" s="18">
        <f t="shared" si="0"/>
        <v>0</v>
      </c>
    </row>
    <row r="19" spans="1:10" x14ac:dyDescent="0.3">
      <c r="A19" s="14" t="s">
        <v>43</v>
      </c>
      <c r="B19" s="15" t="s">
        <v>31</v>
      </c>
      <c r="C19" s="16" t="s">
        <v>9</v>
      </c>
      <c r="D19" s="16">
        <v>1</v>
      </c>
      <c r="E19" s="17"/>
      <c r="F19" s="18">
        <f t="shared" si="0"/>
        <v>0</v>
      </c>
    </row>
    <row r="20" spans="1:10" x14ac:dyDescent="0.3">
      <c r="A20" s="14" t="s">
        <v>46</v>
      </c>
      <c r="B20" s="15" t="s">
        <v>48</v>
      </c>
      <c r="C20" s="16" t="s">
        <v>7</v>
      </c>
      <c r="D20" s="16">
        <v>1</v>
      </c>
      <c r="E20" s="17"/>
      <c r="F20" s="18">
        <f t="shared" si="0"/>
        <v>0</v>
      </c>
      <c r="H20" s="28"/>
      <c r="I20" s="28"/>
      <c r="J20" s="28"/>
    </row>
    <row r="21" spans="1:10" ht="15" thickBot="1" x14ac:dyDescent="0.35">
      <c r="A21" s="14" t="s">
        <v>47</v>
      </c>
      <c r="B21" s="19" t="s">
        <v>8</v>
      </c>
      <c r="C21" s="20" t="s">
        <v>7</v>
      </c>
      <c r="D21" s="16">
        <v>1</v>
      </c>
      <c r="E21" s="17"/>
      <c r="F21" s="18">
        <f t="shared" si="0"/>
        <v>0</v>
      </c>
    </row>
    <row r="22" spans="1:10" ht="15" thickBot="1" x14ac:dyDescent="0.35">
      <c r="A22" s="29"/>
      <c r="B22" s="30" t="s">
        <v>112</v>
      </c>
      <c r="C22" s="31"/>
      <c r="D22" s="31"/>
      <c r="E22" s="32"/>
      <c r="F22" s="33">
        <f>SUM(F5:F21)</f>
        <v>0</v>
      </c>
      <c r="H22" s="28"/>
      <c r="I22" s="28"/>
      <c r="J22" s="28"/>
    </row>
    <row r="23" spans="1:10" ht="15" thickBot="1" x14ac:dyDescent="0.35">
      <c r="G23" s="13"/>
      <c r="H23" s="37"/>
      <c r="I23" s="37"/>
      <c r="J23" s="37"/>
    </row>
    <row r="24" spans="1:10" x14ac:dyDescent="0.3">
      <c r="A24" s="63" t="s">
        <v>49</v>
      </c>
      <c r="B24" s="38" t="s">
        <v>11</v>
      </c>
      <c r="C24" s="39"/>
      <c r="D24" s="39"/>
      <c r="E24" s="40"/>
      <c r="F24" s="41"/>
    </row>
    <row r="25" spans="1:10" x14ac:dyDescent="0.3">
      <c r="A25" s="14" t="s">
        <v>50</v>
      </c>
      <c r="B25" s="15" t="s">
        <v>105</v>
      </c>
      <c r="C25" s="16" t="s">
        <v>10</v>
      </c>
      <c r="D25" s="16">
        <v>1050</v>
      </c>
      <c r="E25" s="17"/>
      <c r="F25" s="18">
        <f>E25*D25</f>
        <v>0</v>
      </c>
      <c r="H25" s="42"/>
      <c r="I25" s="42"/>
      <c r="J25" s="42"/>
    </row>
    <row r="26" spans="1:10" x14ac:dyDescent="0.3">
      <c r="A26" s="14" t="s">
        <v>51</v>
      </c>
      <c r="B26" s="15" t="s">
        <v>68</v>
      </c>
      <c r="C26" s="16" t="s">
        <v>12</v>
      </c>
      <c r="D26" s="16">
        <v>56</v>
      </c>
      <c r="E26" s="17"/>
      <c r="F26" s="18">
        <f t="shared" ref="F26:F28" si="1">E26*D26</f>
        <v>0</v>
      </c>
      <c r="H26" s="42"/>
      <c r="I26" s="42"/>
      <c r="J26" s="42"/>
    </row>
    <row r="27" spans="1:10" x14ac:dyDescent="0.3">
      <c r="A27" s="14" t="s">
        <v>52</v>
      </c>
      <c r="B27" s="15" t="s">
        <v>33</v>
      </c>
      <c r="C27" s="16" t="s">
        <v>10</v>
      </c>
      <c r="D27" s="16">
        <v>1050</v>
      </c>
      <c r="E27" s="17"/>
      <c r="F27" s="18">
        <f t="shared" si="1"/>
        <v>0</v>
      </c>
      <c r="H27" s="37"/>
      <c r="I27" s="37"/>
      <c r="J27" s="37"/>
    </row>
    <row r="28" spans="1:10" ht="15" thickBot="1" x14ac:dyDescent="0.35">
      <c r="A28" s="14" t="s">
        <v>53</v>
      </c>
      <c r="B28" s="43" t="s">
        <v>34</v>
      </c>
      <c r="C28" s="44" t="s">
        <v>13</v>
      </c>
      <c r="D28" s="45">
        <f>D25*1.6*0.013</f>
        <v>21.84</v>
      </c>
      <c r="E28" s="27"/>
      <c r="F28" s="18">
        <f t="shared" si="1"/>
        <v>0</v>
      </c>
    </row>
    <row r="29" spans="1:10" ht="15" thickBot="1" x14ac:dyDescent="0.35">
      <c r="A29" s="46"/>
      <c r="B29" s="47" t="s">
        <v>14</v>
      </c>
      <c r="C29" s="48"/>
      <c r="D29" s="48"/>
      <c r="E29" s="49"/>
      <c r="F29" s="50">
        <f>SUM(F25:F28)</f>
        <v>0</v>
      </c>
    </row>
    <row r="31" spans="1:10" ht="15" thickBot="1" x14ac:dyDescent="0.35"/>
    <row r="32" spans="1:10" x14ac:dyDescent="0.3">
      <c r="A32" s="63" t="s">
        <v>54</v>
      </c>
      <c r="B32" s="38" t="s">
        <v>18</v>
      </c>
      <c r="C32" s="39"/>
      <c r="D32" s="39"/>
      <c r="E32" s="40"/>
      <c r="F32" s="41"/>
    </row>
    <row r="33" spans="1:6" ht="28.8" x14ac:dyDescent="0.3">
      <c r="A33" s="64" t="s">
        <v>55</v>
      </c>
      <c r="B33" s="15" t="s">
        <v>70</v>
      </c>
      <c r="C33" s="16" t="s">
        <v>10</v>
      </c>
      <c r="D33" s="16">
        <v>1050</v>
      </c>
      <c r="E33" s="17"/>
      <c r="F33" s="18">
        <f t="shared" ref="F33:F45" si="2">E33*D33</f>
        <v>0</v>
      </c>
    </row>
    <row r="34" spans="1:6" ht="31.2" customHeight="1" x14ac:dyDescent="0.3">
      <c r="A34" s="64" t="s">
        <v>56</v>
      </c>
      <c r="B34" s="15" t="s">
        <v>108</v>
      </c>
      <c r="C34" s="16" t="s">
        <v>9</v>
      </c>
      <c r="D34" s="16">
        <v>1</v>
      </c>
      <c r="E34" s="17"/>
      <c r="F34" s="18">
        <f t="shared" si="2"/>
        <v>0</v>
      </c>
    </row>
    <row r="35" spans="1:6" x14ac:dyDescent="0.3">
      <c r="A35" s="64" t="s">
        <v>57</v>
      </c>
      <c r="B35" s="15" t="s">
        <v>91</v>
      </c>
      <c r="C35" s="16" t="s">
        <v>10</v>
      </c>
      <c r="D35" s="16">
        <v>1050</v>
      </c>
      <c r="E35" s="17"/>
      <c r="F35" s="18">
        <f t="shared" si="2"/>
        <v>0</v>
      </c>
    </row>
    <row r="36" spans="1:6" ht="28.8" x14ac:dyDescent="0.3">
      <c r="A36" s="64" t="s">
        <v>62</v>
      </c>
      <c r="B36" s="15" t="s">
        <v>92</v>
      </c>
      <c r="C36" s="16" t="s">
        <v>7</v>
      </c>
      <c r="D36" s="16">
        <v>1</v>
      </c>
      <c r="E36" s="17"/>
      <c r="F36" s="18">
        <f>E36*D36</f>
        <v>0</v>
      </c>
    </row>
    <row r="37" spans="1:6" x14ac:dyDescent="0.3">
      <c r="A37" s="64" t="s">
        <v>60</v>
      </c>
      <c r="B37" s="15" t="s">
        <v>69</v>
      </c>
      <c r="C37" s="16" t="s">
        <v>10</v>
      </c>
      <c r="D37" s="16">
        <f>D35</f>
        <v>1050</v>
      </c>
      <c r="E37" s="17"/>
      <c r="F37" s="18">
        <f t="shared" si="2"/>
        <v>0</v>
      </c>
    </row>
    <row r="38" spans="1:6" x14ac:dyDescent="0.3">
      <c r="A38" s="64" t="s">
        <v>58</v>
      </c>
      <c r="B38" s="15" t="s">
        <v>93</v>
      </c>
      <c r="C38" s="16" t="s">
        <v>12</v>
      </c>
      <c r="D38" s="16">
        <v>10</v>
      </c>
      <c r="E38" s="17"/>
      <c r="F38" s="18">
        <f>E38*D38</f>
        <v>0</v>
      </c>
    </row>
    <row r="39" spans="1:6" x14ac:dyDescent="0.3">
      <c r="A39" s="64" t="s">
        <v>63</v>
      </c>
      <c r="B39" s="15" t="s">
        <v>85</v>
      </c>
      <c r="C39" s="16" t="s">
        <v>7</v>
      </c>
      <c r="D39" s="35">
        <v>6</v>
      </c>
      <c r="E39" s="17"/>
      <c r="F39" s="18">
        <f t="shared" si="2"/>
        <v>0</v>
      </c>
    </row>
    <row r="40" spans="1:6" x14ac:dyDescent="0.3">
      <c r="A40" s="64" t="s">
        <v>64</v>
      </c>
      <c r="B40" s="15" t="s">
        <v>61</v>
      </c>
      <c r="C40" s="16" t="s">
        <v>12</v>
      </c>
      <c r="D40" s="16">
        <v>29</v>
      </c>
      <c r="E40" s="17"/>
      <c r="F40" s="18">
        <f>E40*D40</f>
        <v>0</v>
      </c>
    </row>
    <row r="41" spans="1:6" x14ac:dyDescent="0.3">
      <c r="A41" s="64" t="s">
        <v>59</v>
      </c>
      <c r="B41" s="51" t="s">
        <v>106</v>
      </c>
      <c r="C41" s="16" t="s">
        <v>12</v>
      </c>
      <c r="D41" s="16">
        <f>16*4</f>
        <v>64</v>
      </c>
      <c r="E41" s="17"/>
      <c r="F41" s="18">
        <f>E41*D41</f>
        <v>0</v>
      </c>
    </row>
    <row r="42" spans="1:6" x14ac:dyDescent="0.3">
      <c r="A42" s="64" t="s">
        <v>65</v>
      </c>
      <c r="B42" s="15" t="s">
        <v>71</v>
      </c>
      <c r="C42" s="16" t="s">
        <v>9</v>
      </c>
      <c r="D42" s="16">
        <v>3</v>
      </c>
      <c r="E42" s="17"/>
      <c r="F42" s="18">
        <f>E42*D42</f>
        <v>0</v>
      </c>
    </row>
    <row r="43" spans="1:6" ht="28.8" x14ac:dyDescent="0.3">
      <c r="A43" s="64" t="s">
        <v>66</v>
      </c>
      <c r="B43" s="15" t="s">
        <v>107</v>
      </c>
      <c r="C43" s="16" t="s">
        <v>9</v>
      </c>
      <c r="D43" s="16">
        <v>2</v>
      </c>
      <c r="E43" s="17"/>
      <c r="F43" s="18">
        <f>E43*D43</f>
        <v>0</v>
      </c>
    </row>
    <row r="44" spans="1:6" x14ac:dyDescent="0.3">
      <c r="A44" s="64" t="s">
        <v>67</v>
      </c>
      <c r="B44" s="15" t="s">
        <v>86</v>
      </c>
      <c r="C44" s="16" t="s">
        <v>9</v>
      </c>
      <c r="D44" s="16">
        <v>1</v>
      </c>
      <c r="E44" s="17"/>
      <c r="F44" s="18">
        <f>E44*D44</f>
        <v>0</v>
      </c>
    </row>
    <row r="45" spans="1:6" ht="13.8" customHeight="1" x14ac:dyDescent="0.3">
      <c r="A45" s="64" t="s">
        <v>72</v>
      </c>
      <c r="B45" s="15" t="s">
        <v>87</v>
      </c>
      <c r="C45" s="16" t="s">
        <v>12</v>
      </c>
      <c r="D45" s="16">
        <v>12</v>
      </c>
      <c r="E45" s="17"/>
      <c r="F45" s="18">
        <f t="shared" si="2"/>
        <v>0</v>
      </c>
    </row>
    <row r="46" spans="1:6" ht="31.2" customHeight="1" x14ac:dyDescent="0.3">
      <c r="A46" s="64" t="s">
        <v>73</v>
      </c>
      <c r="B46" s="15" t="s">
        <v>98</v>
      </c>
      <c r="C46" s="16" t="s">
        <v>12</v>
      </c>
      <c r="D46" s="16">
        <v>120</v>
      </c>
      <c r="E46" s="17"/>
      <c r="F46" s="18">
        <f t="shared" ref="F46:F55" si="3">E46*D46</f>
        <v>0</v>
      </c>
    </row>
    <row r="47" spans="1:6" x14ac:dyDescent="0.3">
      <c r="A47" s="64" t="s">
        <v>74</v>
      </c>
      <c r="B47" s="15" t="s">
        <v>88</v>
      </c>
      <c r="C47" s="16" t="s">
        <v>9</v>
      </c>
      <c r="D47" s="16">
        <v>8</v>
      </c>
      <c r="E47" s="17"/>
      <c r="F47" s="18">
        <f t="shared" si="3"/>
        <v>0</v>
      </c>
    </row>
    <row r="48" spans="1:6" x14ac:dyDescent="0.3">
      <c r="A48" s="64" t="s">
        <v>75</v>
      </c>
      <c r="B48" s="15" t="s">
        <v>89</v>
      </c>
      <c r="C48" s="16" t="s">
        <v>12</v>
      </c>
      <c r="D48" s="16">
        <f>28+28</f>
        <v>56</v>
      </c>
      <c r="E48" s="17"/>
      <c r="F48" s="18">
        <f t="shared" si="3"/>
        <v>0</v>
      </c>
    </row>
    <row r="49" spans="1:7" x14ac:dyDescent="0.3">
      <c r="A49" s="64" t="s">
        <v>76</v>
      </c>
      <c r="B49" s="15" t="s">
        <v>94</v>
      </c>
      <c r="C49" s="16" t="s">
        <v>12</v>
      </c>
      <c r="D49" s="16">
        <v>120</v>
      </c>
      <c r="E49" s="17"/>
      <c r="F49" s="18">
        <f t="shared" si="3"/>
        <v>0</v>
      </c>
    </row>
    <row r="50" spans="1:7" x14ac:dyDescent="0.3">
      <c r="A50" s="64" t="s">
        <v>77</v>
      </c>
      <c r="B50" s="15" t="s">
        <v>90</v>
      </c>
      <c r="C50" s="16" t="s">
        <v>9</v>
      </c>
      <c r="D50" s="16">
        <v>1</v>
      </c>
      <c r="E50" s="17"/>
      <c r="F50" s="18">
        <f t="shared" si="3"/>
        <v>0</v>
      </c>
    </row>
    <row r="51" spans="1:7" ht="28.8" x14ac:dyDescent="0.3">
      <c r="A51" s="64" t="s">
        <v>79</v>
      </c>
      <c r="B51" s="15" t="s">
        <v>97</v>
      </c>
      <c r="C51" s="16" t="s">
        <v>9</v>
      </c>
      <c r="D51" s="16">
        <v>1</v>
      </c>
      <c r="E51" s="17"/>
      <c r="F51" s="18">
        <f t="shared" si="3"/>
        <v>0</v>
      </c>
    </row>
    <row r="52" spans="1:7" x14ac:dyDescent="0.3">
      <c r="A52" s="64" t="s">
        <v>81</v>
      </c>
      <c r="B52" s="15" t="s">
        <v>78</v>
      </c>
      <c r="C52" s="16" t="s">
        <v>12</v>
      </c>
      <c r="D52" s="16">
        <v>30</v>
      </c>
      <c r="E52" s="17"/>
      <c r="F52" s="18">
        <f t="shared" si="3"/>
        <v>0</v>
      </c>
    </row>
    <row r="53" spans="1:7" x14ac:dyDescent="0.3">
      <c r="A53" s="64" t="s">
        <v>82</v>
      </c>
      <c r="B53" s="15" t="s">
        <v>80</v>
      </c>
      <c r="C53" s="16" t="s">
        <v>9</v>
      </c>
      <c r="D53" s="16">
        <v>1</v>
      </c>
      <c r="E53" s="17"/>
      <c r="F53" s="18">
        <f t="shared" si="3"/>
        <v>0</v>
      </c>
      <c r="G53" s="52"/>
    </row>
    <row r="54" spans="1:7" x14ac:dyDescent="0.3">
      <c r="A54" s="64" t="s">
        <v>96</v>
      </c>
      <c r="B54" s="15" t="s">
        <v>109</v>
      </c>
      <c r="C54" s="16" t="s">
        <v>7</v>
      </c>
      <c r="D54" s="16">
        <v>1</v>
      </c>
      <c r="E54" s="17"/>
      <c r="F54" s="18">
        <f t="shared" si="3"/>
        <v>0</v>
      </c>
    </row>
    <row r="55" spans="1:7" ht="15" thickBot="1" x14ac:dyDescent="0.35">
      <c r="A55" s="64" t="s">
        <v>83</v>
      </c>
      <c r="B55" s="15" t="s">
        <v>15</v>
      </c>
      <c r="C55" s="16" t="s">
        <v>7</v>
      </c>
      <c r="D55" s="16">
        <v>1</v>
      </c>
      <c r="E55" s="17"/>
      <c r="F55" s="18">
        <f t="shared" si="3"/>
        <v>0</v>
      </c>
      <c r="G55" s="52"/>
    </row>
    <row r="56" spans="1:7" ht="15" thickBot="1" x14ac:dyDescent="0.35">
      <c r="A56" s="46"/>
      <c r="B56" s="47" t="s">
        <v>16</v>
      </c>
      <c r="C56" s="48"/>
      <c r="D56" s="48"/>
      <c r="E56" s="49"/>
      <c r="F56" s="50">
        <f>SUM(F33:F55)</f>
        <v>0</v>
      </c>
      <c r="G56" s="52"/>
    </row>
    <row r="57" spans="1:7" ht="15" thickBot="1" x14ac:dyDescent="0.35"/>
    <row r="58" spans="1:7" ht="15.6" x14ac:dyDescent="0.3">
      <c r="A58" s="53"/>
      <c r="B58" s="65" t="s">
        <v>110</v>
      </c>
      <c r="C58" s="65"/>
      <c r="D58" s="65"/>
      <c r="E58" s="65"/>
      <c r="F58" s="54">
        <f>F56+F29+F22</f>
        <v>0</v>
      </c>
    </row>
    <row r="59" spans="1:7" ht="15.6" x14ac:dyDescent="0.3">
      <c r="A59" s="55"/>
      <c r="B59" s="66" t="s">
        <v>17</v>
      </c>
      <c r="C59" s="66"/>
      <c r="D59" s="66"/>
      <c r="E59" s="66"/>
      <c r="F59" s="56">
        <f>F58*0.1</f>
        <v>0</v>
      </c>
    </row>
    <row r="60" spans="1:7" ht="16.2" thickBot="1" x14ac:dyDescent="0.35">
      <c r="A60" s="57"/>
      <c r="B60" s="67" t="s">
        <v>111</v>
      </c>
      <c r="C60" s="67"/>
      <c r="D60" s="67"/>
      <c r="E60" s="67"/>
      <c r="F60" s="58">
        <f>SUM(F58:F59)</f>
        <v>0</v>
      </c>
    </row>
  </sheetData>
  <mergeCells count="6">
    <mergeCell ref="A1:F1"/>
    <mergeCell ref="A2:F2"/>
    <mergeCell ref="B58:E58"/>
    <mergeCell ref="B59:E59"/>
    <mergeCell ref="B60:E60"/>
    <mergeCell ref="E14:F14"/>
  </mergeCells>
  <phoneticPr fontId="4" type="noConversion"/>
  <pageMargins left="0.7" right="0.7" top="0.75" bottom="0.75" header="0.3" footer="0.3"/>
  <pageSetup paperSize="9" scale="5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Eleven Arcueil</dc:creator>
  <cp:lastModifiedBy>Eleven Arcueil</cp:lastModifiedBy>
  <cp:lastPrinted>2025-09-12T13:09:42Z</cp:lastPrinted>
  <dcterms:created xsi:type="dcterms:W3CDTF">2025-02-13T17:35:33Z</dcterms:created>
  <dcterms:modified xsi:type="dcterms:W3CDTF">2025-10-20T12:58:35Z</dcterms:modified>
</cp:coreProperties>
</file>